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0" windowWidth="25360" windowHeight="13600" tabRatio="500"/>
  </bookViews>
  <sheets>
    <sheet name="ej. decision vend. precio sup.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  <c r="D27" i="1"/>
  <c r="C12" i="1"/>
  <c r="E27" i="1"/>
  <c r="H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F41" i="1"/>
  <c r="H41" i="1"/>
  <c r="F42" i="1"/>
  <c r="H42" i="1"/>
  <c r="F43" i="1"/>
  <c r="H43" i="1"/>
  <c r="F44" i="1"/>
  <c r="H44" i="1"/>
  <c r="D45" i="1"/>
  <c r="F45" i="1"/>
</calcChain>
</file>

<file path=xl/sharedStrings.xml><?xml version="1.0" encoding="utf-8"?>
<sst xmlns="http://schemas.openxmlformats.org/spreadsheetml/2006/main" count="85" uniqueCount="49">
  <si>
    <t>DATOS DEL CASO</t>
  </si>
  <si>
    <t>HABITACIONES TOTALES</t>
  </si>
  <si>
    <t>PRECIO SIN DESCUENTO</t>
  </si>
  <si>
    <t>PRECIO CON DESCUENTO</t>
  </si>
  <si>
    <t>PRIMER PASO</t>
  </si>
  <si>
    <t>LLEVAMOS A CABO UNA ESTRATEGIA EN LA QUE PREMIAMOS LA ANTICIPACION DE LA DEMANDA Y VAMOS A VER CUANDO DEBEMOS DE PARAR DE VENDER A 150 € (PRECIO POR DEMANDA ANTICIPADA)</t>
  </si>
  <si>
    <t>LO PRIMERO QUE BUSCAMOS ES LA DENOMINADA "REGLA DE LA PROBABILIDAD" MEDIANTE LA CUAL DIVIDIENDO LA TARIFA CON DESCUENTO ENTRE LA TARIFA SIN DESCUENTO NOS DA UN DATO QUE NOS INDICA</t>
  </si>
  <si>
    <t>EL PUNTO EN EL QUE VENDER A UNA TARIFA U OTRA NO VA A DEPENDER DE LA DEMANDA</t>
  </si>
  <si>
    <t>REGLA DE LA PROBABILIDAD (DE VENDER A UN PRECIO SUPERIOR)</t>
  </si>
  <si>
    <t>(SI HACEMOS EL EJERCICIO DE REDUCIR EL VALOR DE LA CELDA B4 VEREMOS QUE AL REDUCIR ESTA TARIFA GENERAREMOS MAS DEMANDA DE EARLY BOOKING A UN PRECIO MAS ECONOMICO Y ENTONCES LA POSIBILIDAD DE VENDER A UN PRECIO SUPERIOR LOGICAMENTE SE REDUCE</t>
  </si>
  <si>
    <t>SIEMPRE QUE LA PROBABILIDAD DE VENDER A 250 SEA IGUAL O MAYOR QUE LA DE VENDER A 15O VENDEREMOS A 250. AHORA VAMOS A HALLAR ESE PUNTO DE INFLEXION</t>
  </si>
  <si>
    <t>SEGUNDO PASO</t>
  </si>
  <si>
    <t>AHORA ANALIZAMOS LAS PROBABILIDADES DE VENDER X O MAS HABITACIONES QUE HEMOS TENIDO EN EL PASADO A 250 € Y PARA ELLO NOS VAMOS A NUESTROS HISTÓRICOS</t>
  </si>
  <si>
    <t>TERCER PASO</t>
  </si>
  <si>
    <t>AHORA PODEMOS ANALIZAR LA PROBABILIDAD DE VENDER AL MENOS X HABITACIONES A ESE PRECIO DE 250 €Y COMPARARLO CON NUESTRO DATO DEL 60%</t>
  </si>
  <si>
    <t>PARA CALCULAR ESTA PROBABILIDAD DIVIDIMOS EL NUMERO DE DIAS QUE HEMOS VENDIDO X O MAS HABITACIONES ENTRE EL TOTAL DE "OBSERVACIONES". PODEMOS EMPEZARLO EN CUALQUER PUNTO; VENDIENDO 24 O MAS HABITACIONES, VENDIENDO 25 O MAS HABITACIONES ETC. PERO MEDIANTE NUESTRA GRAFICA ELEGIREMOS EL PUNTO MAS RAZONABLE</t>
  </si>
  <si>
    <t>VEMOS POR EJEMPLO QUR SOLO UN DIA HEMOS VENDIDO 24 HABITACIONES</t>
  </si>
  <si>
    <t>VEMOS POR EJEMPLO QUR 12 DIAS HEMOS VENDIDO 33 HABITACIONES</t>
  </si>
  <si>
    <t>VEMOS DE UN VISTAZO QUE EL PROMEDIO APROXIMADO ES DE 34 HABITACIONES</t>
  </si>
  <si>
    <t>frecuencia (días)</t>
  </si>
  <si>
    <t>NUMERO DE HABITACIONES VENDIDAS</t>
  </si>
  <si>
    <t>TOTAL DE DIAS QUE LA DEMANDA SE HA VENDIDO</t>
  </si>
  <si>
    <t>FRECUENCIA RELATIVA (OCURRENCIAS)</t>
  </si>
  <si>
    <t>PROBABILIDAD DE VENTA A 250 (ESTA COLUMNA SOLO SIRVE PARA EL CALCULO DE LA COLUMNA SIGUIENTE</t>
  </si>
  <si>
    <r>
      <t xml:space="preserve">PROBABILIDAD DE VENTA A UN PRECIO MAYOR O IGUAL </t>
    </r>
    <r>
      <rPr>
        <b/>
        <sz val="10"/>
        <color theme="1"/>
        <rFont val="Calibri"/>
        <scheme val="minor"/>
      </rPr>
      <t>(tambien se puede hallar evitando la columna D y restando a 100% la columna C como en el ejercicio de No Shows)</t>
    </r>
  </si>
  <si>
    <t xml:space="preserve">DE POSIBILIDADES DE VENDER </t>
  </si>
  <si>
    <t>HABITACIONES A UN PRECIO &gt;=250€</t>
  </si>
  <si>
    <t>EN ESTE CASO LA PROBABILIDAD DE VENDER 33 HABITACIONES A 250 € ES DEL 68 % (MAYOR QUE LA DE VENDERLAS A 150 € (DATO CALCULADO DEL 60%)</t>
  </si>
  <si>
    <t>Cantidad de habitaciones solicitadas</t>
  </si>
  <si>
    <t>TOTALES</t>
  </si>
  <si>
    <t>SELECCIONAMOS ESTA PORQUE ES EL DATO MAS CERCANO AL 60% HALLADO (PROTECTION LEVEL)</t>
  </si>
  <si>
    <t>ESTO NOS DA LA PROBABILIDAD DE QUE LA DEMANDA SEA SUPERIOR O IGUAL A 33 HABITACIONES A 250 €</t>
  </si>
  <si>
    <t xml:space="preserve">AHORA PODEMOS COMPARARLO CON NUESTRO DATO DEL 60% Y VEMOS QUE: </t>
  </si>
  <si>
    <t>LA PROBABILIDAD DE VENDER LA HABITACION NUMERO 34 A 250 € ES DEL 56% (INFERIOR AL 60% CALCULADO)</t>
  </si>
  <si>
    <t>LA PROBABILIDAD DE VENDER LA HABITACION NUMERO 33 A 250 € ES DEL 68% (SUPERIOR AL 60% CALCULADO) POR LO TANTO ESTE ES EL NUMERO DE HABITACIONES QUE NOS INTERESA VENDER A 250 €</t>
  </si>
  <si>
    <t xml:space="preserve">TAMBIEN SE PUEDE VER COMO QUE </t>
  </si>
  <si>
    <t xml:space="preserve">LA PROBABILIDAD DE VENDER 34 O MAS HABITACIONES A 250 € ES DEL 56%. PARA CONSEGUIR EL REVENUE ESPERADO PARA LA ULTIMA HABITACION DEBERIAMOS VENDER AL 56% DE 250 € ES DECIR 140 € PERO ESTO ES MENOS DE 150 € (LA TARIFA MINIMA SOBRE LA QUE ESTAMOS TRABAJANDO) POR O TANTO 34 HABITACIONES NO ES EL UMBRAL QUE BUSCAMOS </t>
  </si>
  <si>
    <t>LA PROBABILIDAD DE VENDER 33 O MAS HABITACIONES A 250 € ES DEL 68%. PARA CONSEGUIR EL REVENUE ESPERADO PARA LA ULTIMA HABITACION DEBERIAMOS VENDER AL 68% DE 250 € ES DECIR 170 € ESTO ES MAS DE 150 € (LA TARIFA MINIMA SOBRE LA QUE ESTAMOS TRABAJANDO)</t>
  </si>
  <si>
    <t>POR LO TANTO ESTO NOS DICE QUE PODEMOS VENDER 33 HABITACIONES A 150 € PREMIANDO LA ANTICIPACION Y EL RESTO HASTA 85 (TOTAL DE HABITACIONES EL HOTEL) A UN PRECIO SUPERIOR (EN ESTE CASO A 250 €)</t>
  </si>
  <si>
    <r>
      <rPr>
        <b/>
        <sz val="12"/>
        <color rgb="FFFF0000"/>
        <rFont val="Calibri"/>
        <scheme val="minor"/>
      </rPr>
      <t>NOTA:</t>
    </r>
    <r>
      <rPr>
        <sz val="12"/>
        <color rgb="FFFF0000"/>
        <rFont val="Calibri"/>
        <family val="2"/>
        <scheme val="minor"/>
      </rPr>
      <t xml:space="preserve"> SOBRE LA TABLA DE ANÁLISIS DE 100 DÍAS ES IMPORTANTE: </t>
    </r>
  </si>
  <si>
    <t>1) LLEVAR A CABO UNA LIMPIEZA PREVIA DE EVENTOS Y CIRCUNSTANCIAS "FUERA DE LO NORMAL" QUE SE HAYAN DADO EN EL PASADO</t>
  </si>
  <si>
    <t>2) INCLUIR UN IMPUT DE LO QUE PREVEAMOS QUE VA A OCURRIR PARA LA FECHA CONCRETA DE ESTUDIO (NUEVOS EVENTOS EN LA PLAZA? NUEVOS COMPETIDORES O COMPETIDORES QUE DESAPARECEN? SOLICITUDES GRUPOS QUE NO HABIAMOS RECIBIDO EN EL PASADO?. AQUÍ TAMBIEN SE DEBE TENER EN CUENTA LOS NO SHOWS ANALIZADOS EN EL EJERCICIO, EL % DE CUMPLIMIENTO DE GRUPOS...)</t>
  </si>
  <si>
    <t>ES RECOMENDABLE HACER EL ESTUDIO "SIN LIMPIEZA" Y "CON LIMPIEZA" PARA VALORAR AMBOS ESCENARIOS Y EN BASE AL NUEVO ESCENARIO (CON LIMPIEZA) LLEVAR A CABO UN ESCENARIO PESIMISTA, MODERADO Y OPTIMISTA</t>
  </si>
  <si>
    <t>(VER ESCENARIOS EN SIGUIENTE PESTAÑA)</t>
  </si>
  <si>
    <t>UNA VEZ HECHO ESTE ESTUDIO SERÍA CUANDO EMPEZAMOS A ANALIZAR NUESTRA CURVA DE DEMANDA EN BASE AL EJERCICIO DE PREVISIÓN REALIZADO ANTERIORMENTE.</t>
  </si>
  <si>
    <t>SI INICIALMENTE, CON RESPECTO A NUESTRO ESTUDIO COMENZAMOS A X DIAS VISTA CON MÁS RESERVAS EN MANO QUE EN PERIODOS ANTERIORES Y HEMOS HECHO LIMPIEZA PREVIA ENTENDEREMOS QUE:</t>
  </si>
  <si>
    <t>ES POSIBLE QUE EN ESTE PERIODO LA DEMANDA ESTÉ RESERVANDO CON ANTERIORIDAD? (LAS CIRCUNSTANCIAS PUEDEN SER MULTIPLES, REACTIVACION DEL MERCADO, DESAPARECEN COMPETIDORES, ALGUNA OFERTA DE EARY BOOKING QUE HAYAMOS LANZADO…)</t>
  </si>
  <si>
    <t>ES POSIBLE QUE HAYAMOS CAPTADO DEMANDA QUE EN EL PASADO NO TUVIERAMOS (NUEVO GRUPO / EVENTO INTERESADO EN NUESTRO HOTEL POR EJEMPLO)</t>
  </si>
  <si>
    <t>SI ESTO SE REPITE MUCHO Y NO HAY NADA ANORMAL ES POSIBLE QUE ESTEMOS HACIENDO MAL NUESTRAS PREVISIONES. POR EJEMPLO POR UNA ERRONEA RECOPILACIÓN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</si>
</sst>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_-* #,##0\ _P_t_s_-;\-* #,##0\ _P_t_s_-;_-* &quot;-&quot;\ _P_t_s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b/>
      <sz val="12"/>
      <color theme="3"/>
      <name val="Calibri"/>
      <scheme val="minor"/>
    </font>
    <font>
      <sz val="12"/>
      <color rgb="FFFF6600"/>
      <name val="Calibri"/>
      <scheme val="minor"/>
    </font>
    <font>
      <sz val="12"/>
      <color theme="5"/>
      <name val="Calibri"/>
      <scheme val="minor"/>
    </font>
    <font>
      <b/>
      <sz val="12"/>
      <color theme="4"/>
      <name val="Calibri"/>
      <scheme val="minor"/>
    </font>
    <font>
      <b/>
      <sz val="10"/>
      <color theme="1"/>
      <name val="Calibri"/>
      <scheme val="minor"/>
    </font>
    <font>
      <sz val="10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0">
    <xf numFmtId="0" fontId="0" fillId="0" borderId="0" xfId="0"/>
    <xf numFmtId="9" fontId="0" fillId="0" borderId="0" xfId="0" applyNumberFormat="1" applyAlignment="1">
      <alignment horizontal="center"/>
    </xf>
    <xf numFmtId="0" fontId="0" fillId="0" borderId="0" xfId="0" applyAlignment="1">
      <alignment horizontal="left" indent="2"/>
    </xf>
    <xf numFmtId="0" fontId="4" fillId="0" borderId="0" xfId="0" applyFont="1"/>
    <xf numFmtId="0" fontId="2" fillId="0" borderId="0" xfId="0" applyFont="1"/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2"/>
    </xf>
    <xf numFmtId="44" fontId="0" fillId="0" borderId="0" xfId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 indent="2"/>
    </xf>
    <xf numFmtId="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2"/>
    </xf>
    <xf numFmtId="0" fontId="3" fillId="0" borderId="0" xfId="0" applyFont="1"/>
    <xf numFmtId="0" fontId="0" fillId="2" borderId="4" xfId="0" applyFill="1" applyBorder="1"/>
    <xf numFmtId="0" fontId="0" fillId="2" borderId="0" xfId="0" applyFill="1"/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9" fontId="0" fillId="3" borderId="0" xfId="0" applyNumberFormat="1" applyFill="1" applyAlignment="1">
      <alignment vertical="center"/>
    </xf>
    <xf numFmtId="9" fontId="0" fillId="3" borderId="0" xfId="0" applyNumberFormat="1" applyFill="1" applyAlignment="1">
      <alignment horizontal="center" vertical="center"/>
    </xf>
    <xf numFmtId="9" fontId="4" fillId="3" borderId="0" xfId="0" applyNumberFormat="1" applyFont="1" applyFill="1" applyAlignment="1">
      <alignment horizontal="center" vertical="center"/>
    </xf>
    <xf numFmtId="9" fontId="0" fillId="3" borderId="0" xfId="2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9" fontId="3" fillId="3" borderId="0" xfId="0" applyNumberFormat="1" applyFont="1" applyFill="1" applyAlignment="1">
      <alignment horizontal="center" wrapText="1"/>
    </xf>
    <xf numFmtId="9" fontId="4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center" wrapText="1"/>
    </xf>
    <xf numFmtId="9" fontId="3" fillId="0" borderId="0" xfId="2" applyFont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1" applyFont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0" fillId="4" borderId="11" xfId="0" applyFill="1" applyBorder="1"/>
    <xf numFmtId="0" fontId="0" fillId="4" borderId="10" xfId="0" applyFill="1" applyBorder="1"/>
    <xf numFmtId="0" fontId="0" fillId="4" borderId="5" xfId="0" applyFill="1" applyBorder="1"/>
    <xf numFmtId="0" fontId="0" fillId="4" borderId="0" xfId="0" applyFill="1"/>
    <xf numFmtId="0" fontId="0" fillId="4" borderId="3" xfId="0" applyFill="1" applyBorder="1"/>
    <xf numFmtId="0" fontId="0" fillId="4" borderId="2" xfId="0" applyFill="1" applyBorder="1"/>
    <xf numFmtId="0" fontId="0" fillId="4" borderId="9" xfId="0" applyFill="1" applyBorder="1"/>
    <xf numFmtId="0" fontId="0" fillId="4" borderId="4" xfId="0" applyFill="1" applyBorder="1"/>
    <xf numFmtId="0" fontId="0" fillId="4" borderId="1" xfId="0" applyFill="1" applyBorder="1"/>
    <xf numFmtId="0" fontId="3" fillId="4" borderId="0" xfId="0" applyFont="1" applyFill="1"/>
    <xf numFmtId="0" fontId="0" fillId="4" borderId="0" xfId="0" applyFill="1" applyAlignment="1">
      <alignment vertical="center"/>
    </xf>
    <xf numFmtId="9" fontId="0" fillId="4" borderId="0" xfId="2" applyFont="1" applyFill="1"/>
    <xf numFmtId="9" fontId="4" fillId="4" borderId="0" xfId="0" applyNumberFormat="1" applyFont="1" applyFill="1" applyAlignment="1">
      <alignment horizontal="center"/>
    </xf>
    <xf numFmtId="9" fontId="0" fillId="4" borderId="0" xfId="2" applyFont="1" applyFill="1" applyAlignment="1">
      <alignment horizontal="center"/>
    </xf>
    <xf numFmtId="9" fontId="0" fillId="4" borderId="0" xfId="0" applyNumberFormat="1" applyFill="1"/>
    <xf numFmtId="9" fontId="0" fillId="4" borderId="0" xfId="0" applyNumberFormat="1" applyFill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9" fontId="3" fillId="4" borderId="7" xfId="2" applyFont="1" applyFill="1" applyBorder="1"/>
    <xf numFmtId="9" fontId="4" fillId="4" borderId="7" xfId="0" applyNumberFormat="1" applyFont="1" applyFill="1" applyBorder="1" applyAlignment="1">
      <alignment horizontal="center"/>
    </xf>
    <xf numFmtId="9" fontId="8" fillId="4" borderId="6" xfId="0" applyNumberFormat="1" applyFont="1" applyFill="1" applyBorder="1" applyAlignment="1">
      <alignment horizontal="center"/>
    </xf>
    <xf numFmtId="9" fontId="5" fillId="4" borderId="0" xfId="0" applyNumberFormat="1" applyFont="1" applyFill="1"/>
    <xf numFmtId="0" fontId="5" fillId="4" borderId="0" xfId="0" applyFont="1" applyFill="1"/>
    <xf numFmtId="0" fontId="3" fillId="4" borderId="0" xfId="0" applyFont="1" applyFill="1" applyAlignment="1">
      <alignment horizontal="center"/>
    </xf>
    <xf numFmtId="9" fontId="3" fillId="4" borderId="0" xfId="2" applyFont="1" applyFill="1"/>
    <xf numFmtId="9" fontId="3" fillId="4" borderId="0" xfId="0" applyNumberFormat="1" applyFont="1" applyFill="1" applyAlignment="1">
      <alignment horizontal="center"/>
    </xf>
    <xf numFmtId="0" fontId="0" fillId="4" borderId="0" xfId="0" quotePrefix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left" wrapText="1" indent="2"/>
    </xf>
    <xf numFmtId="0" fontId="0" fillId="4" borderId="5" xfId="0" applyFill="1" applyBorder="1" applyAlignment="1">
      <alignment horizontal="center" vertical="center" textRotation="90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32">
    <cellStyle name="Euro" xfId="3"/>
    <cellStyle name="Euro 2" xfId="4"/>
    <cellStyle name="Euro 2 2" xfId="5"/>
    <cellStyle name="Hipervínculo" xfId="20" builtinId="8" hidden="1"/>
    <cellStyle name="Hipervínculo" xfId="18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30" builtinId="8" hidden="1"/>
    <cellStyle name="Hipervínculo" xfId="28" builtinId="8" hidden="1"/>
    <cellStyle name="Hipervínculo visitado" xfId="19" builtinId="9" hidden="1"/>
    <cellStyle name="Hipervínculo visitado" xfId="25" builtinId="9" hidden="1"/>
    <cellStyle name="Hipervínculo visitado" xfId="29" builtinId="9" hidden="1"/>
    <cellStyle name="Hipervínculo visitado" xfId="21" builtinId="9" hidden="1"/>
    <cellStyle name="Hipervínculo visitado" xfId="27" builtinId="9" hidden="1"/>
    <cellStyle name="Hipervínculo visitado" xfId="23" builtinId="9" hidden="1"/>
    <cellStyle name="Hipervínculo visitado" xfId="31" builtinId="9" hidden="1"/>
    <cellStyle name="Millares [0] 2" xfId="6"/>
    <cellStyle name="Moneda 2" xfId="7"/>
    <cellStyle name="Moneda 3" xfId="8"/>
    <cellStyle name="Moneda 4" xfId="1"/>
    <cellStyle name="Moneda 4 2" xfId="9"/>
    <cellStyle name="Moneda 5" xfId="10"/>
    <cellStyle name="Normal" xfId="0" builtinId="0"/>
    <cellStyle name="Normal 2" xfId="11"/>
    <cellStyle name="Normal 2 2" xfId="12"/>
    <cellStyle name="Porcentual 2" xfId="13"/>
    <cellStyle name="Porcentual 3" xfId="14"/>
    <cellStyle name="Porcentual 4" xfId="15"/>
    <cellStyle name="Porcentual 5" xfId="2"/>
    <cellStyle name="Porcentual 6" xfId="16"/>
    <cellStyle name="Porcentual 6 2" xfId="1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1168400</xdr:colOff>
      <xdr:row>35</xdr:row>
      <xdr:rowOff>558800</xdr:rowOff>
    </xdr:from>
    <xdr:to>
      <xdr:col>3</xdr:col>
      <xdr:colOff>736600</xdr:colOff>
      <xdr:row>45</xdr:row>
      <xdr:rowOff>127000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993900" y="8829675"/>
          <a:ext cx="2965450" cy="29813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142875</xdr:colOff>
      <xdr:row>16</xdr:row>
      <xdr:rowOff>158750</xdr:rowOff>
    </xdr:from>
    <xdr:to>
      <xdr:col>26</xdr:col>
      <xdr:colOff>158750</xdr:colOff>
      <xdr:row>25</xdr:row>
      <xdr:rowOff>206375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6746875" y="3206750"/>
          <a:ext cx="14049375" cy="1749425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AV71"/>
  <sheetViews>
    <sheetView tabSelected="1" zoomScale="80" zoomScaleNormal="80" zoomScalePageLayoutView="80" workbookViewId="0">
      <selection activeCell="A3" sqref="A3"/>
    </sheetView>
  </sheetViews>
  <sheetFormatPr baseColWidth="10" defaultColWidth="11" defaultRowHeight="15" x14ac:dyDescent="0"/>
  <cols>
    <col min="2" max="2" width="22.83203125" customWidth="1"/>
    <col min="3" max="3" width="21.6640625" customWidth="1"/>
    <col min="4" max="4" width="14" customWidth="1"/>
    <col min="5" max="5" width="27.1640625" style="1" bestFit="1" customWidth="1"/>
    <col min="6" max="6" width="24.6640625" customWidth="1"/>
    <col min="7" max="7" width="26.33203125" customWidth="1"/>
    <col min="8" max="8" width="3.5" bestFit="1" customWidth="1"/>
    <col min="9" max="9" width="3.6640625" customWidth="1"/>
    <col min="10" max="27" width="3.5" bestFit="1" customWidth="1"/>
    <col min="28" max="28" width="4.83203125" customWidth="1"/>
    <col min="29" max="47" width="3.5" bestFit="1" customWidth="1"/>
  </cols>
  <sheetData>
    <row r="1" spans="2:22">
      <c r="B1" s="14" t="s">
        <v>0</v>
      </c>
    </row>
    <row r="2" spans="2:22">
      <c r="B2" t="s">
        <v>1</v>
      </c>
      <c r="C2" s="32">
        <v>85</v>
      </c>
    </row>
    <row r="3" spans="2:22">
      <c r="B3" t="s">
        <v>2</v>
      </c>
      <c r="C3" s="31">
        <v>250</v>
      </c>
    </row>
    <row r="4" spans="2:22">
      <c r="B4" t="s">
        <v>3</v>
      </c>
      <c r="C4" s="31">
        <v>150</v>
      </c>
    </row>
    <row r="5" spans="2:22">
      <c r="C5" s="30"/>
    </row>
    <row r="6" spans="2:22">
      <c r="B6" s="14" t="s">
        <v>4</v>
      </c>
    </row>
    <row r="7" spans="2:22">
      <c r="B7" t="s">
        <v>5</v>
      </c>
    </row>
    <row r="9" spans="2:22">
      <c r="B9" t="s">
        <v>6</v>
      </c>
    </row>
    <row r="10" spans="2:22">
      <c r="B10" t="s">
        <v>7</v>
      </c>
    </row>
    <row r="12" spans="2:22" ht="60">
      <c r="B12" s="29" t="s">
        <v>8</v>
      </c>
      <c r="C12" s="28">
        <f>+C4/C3</f>
        <v>0.6</v>
      </c>
      <c r="D12" s="64" t="s">
        <v>9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2:22">
      <c r="B13" s="17"/>
      <c r="C13" s="17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2:22">
      <c r="B14" t="s">
        <v>10</v>
      </c>
    </row>
    <row r="16" spans="2:22">
      <c r="B16" s="14" t="s">
        <v>11</v>
      </c>
    </row>
    <row r="17" spans="1:48">
      <c r="B17" t="s">
        <v>12</v>
      </c>
    </row>
    <row r="19" spans="1:48">
      <c r="B19" s="14" t="s">
        <v>13</v>
      </c>
    </row>
    <row r="20" spans="1:48">
      <c r="B20" t="s">
        <v>14</v>
      </c>
    </row>
    <row r="21" spans="1:48" ht="16" thickBot="1"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</row>
    <row r="22" spans="1:48">
      <c r="B22" s="65" t="s">
        <v>15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AA22" s="36"/>
      <c r="AB22" s="33" t="s">
        <v>16</v>
      </c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9"/>
      <c r="AV22" s="36"/>
    </row>
    <row r="23" spans="1:48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AA23" s="36"/>
      <c r="AB23" s="35" t="s">
        <v>17</v>
      </c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40"/>
      <c r="AV23" s="36"/>
    </row>
    <row r="24" spans="1:48">
      <c r="B24" t="s">
        <v>18</v>
      </c>
      <c r="AA24" s="36"/>
      <c r="AB24" s="35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40"/>
      <c r="AV24" s="36"/>
    </row>
    <row r="25" spans="1:48">
      <c r="B25" s="36"/>
      <c r="C25" s="36"/>
      <c r="D25" s="36"/>
      <c r="E25" s="48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AA25" s="36"/>
      <c r="AB25" s="62" t="s">
        <v>19</v>
      </c>
      <c r="AC25" s="36">
        <v>14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40"/>
      <c r="AV25" s="36"/>
    </row>
    <row r="26" spans="1:48" s="14" customFormat="1" ht="95" customHeight="1">
      <c r="A26" s="42"/>
      <c r="B26" s="27" t="s">
        <v>20</v>
      </c>
      <c r="C26" s="27" t="s">
        <v>21</v>
      </c>
      <c r="D26" s="26" t="s">
        <v>22</v>
      </c>
      <c r="E26" s="25" t="s">
        <v>23</v>
      </c>
      <c r="F26" s="24" t="s">
        <v>24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AA26" s="42"/>
      <c r="AB26" s="62"/>
      <c r="AC26" s="36">
        <v>13</v>
      </c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40"/>
      <c r="AV26" s="42"/>
    </row>
    <row r="27" spans="1:48">
      <c r="A27" s="36"/>
      <c r="B27" s="60">
        <v>24</v>
      </c>
      <c r="C27" s="60">
        <v>1</v>
      </c>
      <c r="D27" s="44">
        <f t="shared" ref="D27:D45" si="0">+C27/$C$45</f>
        <v>0.01</v>
      </c>
      <c r="E27" s="45">
        <f>+D27</f>
        <v>0.01</v>
      </c>
      <c r="F27" s="46">
        <v>1</v>
      </c>
      <c r="G27" s="47" t="s">
        <v>25</v>
      </c>
      <c r="H27" s="36">
        <f t="shared" ref="H27:H44" si="1">+B27</f>
        <v>24</v>
      </c>
      <c r="I27" s="36" t="s">
        <v>26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AA27" s="36"/>
      <c r="AB27" s="62"/>
      <c r="AC27" s="36">
        <v>12</v>
      </c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40"/>
      <c r="AV27" s="36"/>
    </row>
    <row r="28" spans="1:48">
      <c r="A28" s="36"/>
      <c r="B28" s="60">
        <v>25</v>
      </c>
      <c r="C28" s="60">
        <v>2</v>
      </c>
      <c r="D28" s="44">
        <f t="shared" si="0"/>
        <v>0.02</v>
      </c>
      <c r="E28" s="45">
        <f t="shared" ref="E28:E44" si="2">+E27+D28</f>
        <v>0.03</v>
      </c>
      <c r="F28" s="48">
        <f t="shared" ref="F28:F45" si="3">+$E$44-E27</f>
        <v>0.99000000000000021</v>
      </c>
      <c r="G28" s="47" t="s">
        <v>25</v>
      </c>
      <c r="H28" s="36">
        <f t="shared" si="1"/>
        <v>25</v>
      </c>
      <c r="I28" s="36" t="s">
        <v>26</v>
      </c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59"/>
      <c r="V28" s="36"/>
      <c r="W28" s="36"/>
      <c r="X28" s="36"/>
      <c r="AA28" s="36"/>
      <c r="AB28" s="62"/>
      <c r="AC28" s="36">
        <v>11</v>
      </c>
      <c r="AD28" s="36"/>
      <c r="AE28" s="36"/>
      <c r="AF28" s="36"/>
      <c r="AG28" s="36"/>
      <c r="AH28" s="36"/>
      <c r="AI28" s="36"/>
      <c r="AJ28" s="36"/>
      <c r="AK28" s="36"/>
      <c r="AL28" s="36"/>
      <c r="AM28" s="16"/>
      <c r="AN28" s="36"/>
      <c r="AO28" s="36"/>
      <c r="AP28" s="36"/>
      <c r="AQ28" s="36"/>
      <c r="AR28" s="36"/>
      <c r="AS28" s="36"/>
      <c r="AT28" s="36"/>
      <c r="AU28" s="40"/>
      <c r="AV28" s="36"/>
    </row>
    <row r="29" spans="1:48">
      <c r="A29" s="36"/>
      <c r="B29" s="60">
        <v>26</v>
      </c>
      <c r="C29" s="60">
        <v>1</v>
      </c>
      <c r="D29" s="44">
        <f t="shared" si="0"/>
        <v>0.01</v>
      </c>
      <c r="E29" s="45">
        <f t="shared" si="2"/>
        <v>0.04</v>
      </c>
      <c r="F29" s="48">
        <f t="shared" si="3"/>
        <v>0.9700000000000002</v>
      </c>
      <c r="G29" s="47" t="s">
        <v>25</v>
      </c>
      <c r="H29" s="36">
        <f t="shared" si="1"/>
        <v>26</v>
      </c>
      <c r="I29" s="36" t="s">
        <v>26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AA29" s="36"/>
      <c r="AB29" s="62"/>
      <c r="AC29" s="36">
        <v>10</v>
      </c>
      <c r="AD29" s="36"/>
      <c r="AE29" s="36"/>
      <c r="AF29" s="36"/>
      <c r="AG29" s="36"/>
      <c r="AH29" s="36"/>
      <c r="AI29" s="36"/>
      <c r="AJ29" s="36"/>
      <c r="AK29" s="36"/>
      <c r="AL29" s="36"/>
      <c r="AM29" s="16"/>
      <c r="AN29" s="16"/>
      <c r="AO29" s="36"/>
      <c r="AP29" s="36"/>
      <c r="AQ29" s="36"/>
      <c r="AR29" s="36"/>
      <c r="AS29" s="36"/>
      <c r="AT29" s="36"/>
      <c r="AU29" s="40"/>
      <c r="AV29" s="36"/>
    </row>
    <row r="30" spans="1:48">
      <c r="A30" s="36"/>
      <c r="B30" s="60">
        <v>27</v>
      </c>
      <c r="C30" s="60">
        <v>3</v>
      </c>
      <c r="D30" s="44">
        <f t="shared" si="0"/>
        <v>0.03</v>
      </c>
      <c r="E30" s="45">
        <f t="shared" si="2"/>
        <v>7.0000000000000007E-2</v>
      </c>
      <c r="F30" s="48">
        <f t="shared" si="3"/>
        <v>0.96000000000000019</v>
      </c>
      <c r="G30" s="47" t="s">
        <v>25</v>
      </c>
      <c r="H30" s="36">
        <f t="shared" si="1"/>
        <v>27</v>
      </c>
      <c r="I30" s="36" t="s">
        <v>26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AA30" s="36"/>
      <c r="AB30" s="62"/>
      <c r="AC30" s="36">
        <v>9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16"/>
      <c r="AN30" s="16"/>
      <c r="AO30" s="16"/>
      <c r="AP30" s="36"/>
      <c r="AQ30" s="36"/>
      <c r="AR30" s="36"/>
      <c r="AS30" s="36"/>
      <c r="AT30" s="36"/>
      <c r="AU30" s="40"/>
      <c r="AV30" s="36"/>
    </row>
    <row r="31" spans="1:48">
      <c r="A31" s="36"/>
      <c r="B31" s="60">
        <v>28</v>
      </c>
      <c r="C31" s="60">
        <v>2</v>
      </c>
      <c r="D31" s="44">
        <f t="shared" si="0"/>
        <v>0.02</v>
      </c>
      <c r="E31" s="45">
        <f t="shared" si="2"/>
        <v>9.0000000000000011E-2</v>
      </c>
      <c r="F31" s="48">
        <f t="shared" si="3"/>
        <v>0.93000000000000016</v>
      </c>
      <c r="G31" s="47" t="s">
        <v>25</v>
      </c>
      <c r="H31" s="36">
        <f t="shared" si="1"/>
        <v>28</v>
      </c>
      <c r="I31" s="36" t="s">
        <v>26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AA31" s="36"/>
      <c r="AB31" s="62"/>
      <c r="AC31" s="36">
        <v>8</v>
      </c>
      <c r="AD31" s="36"/>
      <c r="AE31" s="36"/>
      <c r="AF31" s="36"/>
      <c r="AG31" s="36"/>
      <c r="AH31" s="36"/>
      <c r="AI31" s="36"/>
      <c r="AJ31" s="36"/>
      <c r="AK31" s="36"/>
      <c r="AL31" s="36"/>
      <c r="AM31" s="16"/>
      <c r="AN31" s="16"/>
      <c r="AO31" s="16"/>
      <c r="AP31" s="16"/>
      <c r="AQ31" s="36"/>
      <c r="AR31" s="36"/>
      <c r="AS31" s="36"/>
      <c r="AT31" s="36"/>
      <c r="AU31" s="40"/>
      <c r="AV31" s="36"/>
    </row>
    <row r="32" spans="1:48">
      <c r="A32" s="36"/>
      <c r="B32" s="60">
        <v>29</v>
      </c>
      <c r="C32" s="60">
        <v>3</v>
      </c>
      <c r="D32" s="44">
        <f t="shared" si="0"/>
        <v>0.03</v>
      </c>
      <c r="E32" s="45">
        <f t="shared" si="2"/>
        <v>0.12000000000000001</v>
      </c>
      <c r="F32" s="48">
        <f t="shared" si="3"/>
        <v>0.91000000000000025</v>
      </c>
      <c r="G32" s="47" t="s">
        <v>25</v>
      </c>
      <c r="H32" s="36">
        <f t="shared" si="1"/>
        <v>29</v>
      </c>
      <c r="I32" s="36" t="s">
        <v>26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AA32" s="36"/>
      <c r="AB32" s="62"/>
      <c r="AC32" s="36">
        <v>7</v>
      </c>
      <c r="AD32" s="36"/>
      <c r="AE32" s="36"/>
      <c r="AF32" s="36"/>
      <c r="AG32" s="36"/>
      <c r="AH32" s="36"/>
      <c r="AI32" s="36"/>
      <c r="AJ32" s="36"/>
      <c r="AK32" s="16"/>
      <c r="AL32" s="36"/>
      <c r="AM32" s="16"/>
      <c r="AN32" s="16"/>
      <c r="AO32" s="16"/>
      <c r="AP32" s="16"/>
      <c r="AQ32" s="36"/>
      <c r="AR32" s="36"/>
      <c r="AS32" s="36"/>
      <c r="AT32" s="36"/>
      <c r="AU32" s="40"/>
      <c r="AV32" s="36"/>
    </row>
    <row r="33" spans="1:48">
      <c r="A33" s="36"/>
      <c r="B33" s="60">
        <v>30</v>
      </c>
      <c r="C33" s="60">
        <v>6</v>
      </c>
      <c r="D33" s="44">
        <f t="shared" si="0"/>
        <v>0.06</v>
      </c>
      <c r="E33" s="45">
        <f t="shared" si="2"/>
        <v>0.18</v>
      </c>
      <c r="F33" s="48">
        <f t="shared" si="3"/>
        <v>0.88000000000000023</v>
      </c>
      <c r="G33" s="47" t="s">
        <v>25</v>
      </c>
      <c r="H33" s="36">
        <f t="shared" si="1"/>
        <v>30</v>
      </c>
      <c r="I33" s="36" t="s">
        <v>26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AA33" s="36"/>
      <c r="AB33" s="62"/>
      <c r="AC33" s="36">
        <v>6</v>
      </c>
      <c r="AD33" s="36"/>
      <c r="AE33" s="36"/>
      <c r="AF33" s="36"/>
      <c r="AG33" s="36"/>
      <c r="AH33" s="36"/>
      <c r="AI33" s="36"/>
      <c r="AJ33" s="36"/>
      <c r="AK33" s="16"/>
      <c r="AL33" s="36"/>
      <c r="AM33" s="16"/>
      <c r="AN33" s="16"/>
      <c r="AO33" s="16"/>
      <c r="AP33" s="16"/>
      <c r="AQ33" s="16"/>
      <c r="AR33" s="36"/>
      <c r="AS33" s="36"/>
      <c r="AT33" s="36"/>
      <c r="AU33" s="40"/>
      <c r="AV33" s="36"/>
    </row>
    <row r="34" spans="1:48">
      <c r="A34" s="36"/>
      <c r="B34" s="60">
        <v>31</v>
      </c>
      <c r="C34" s="60">
        <v>8</v>
      </c>
      <c r="D34" s="44">
        <f t="shared" si="0"/>
        <v>0.08</v>
      </c>
      <c r="E34" s="45">
        <f t="shared" si="2"/>
        <v>0.26</v>
      </c>
      <c r="F34" s="48">
        <f t="shared" si="3"/>
        <v>0.82000000000000028</v>
      </c>
      <c r="G34" s="47" t="s">
        <v>25</v>
      </c>
      <c r="H34" s="36">
        <f t="shared" si="1"/>
        <v>31</v>
      </c>
      <c r="I34" s="36" t="s">
        <v>26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AA34" s="36"/>
      <c r="AB34" s="62"/>
      <c r="AC34" s="36">
        <v>5</v>
      </c>
      <c r="AD34" s="36"/>
      <c r="AE34" s="36"/>
      <c r="AF34" s="36"/>
      <c r="AG34" s="36"/>
      <c r="AH34" s="36"/>
      <c r="AI34" s="36"/>
      <c r="AJ34" s="16"/>
      <c r="AK34" s="16"/>
      <c r="AL34" s="16"/>
      <c r="AM34" s="16"/>
      <c r="AN34" s="16"/>
      <c r="AO34" s="16"/>
      <c r="AP34" s="16"/>
      <c r="AQ34" s="16"/>
      <c r="AR34" s="36"/>
      <c r="AS34" s="36"/>
      <c r="AT34" s="36"/>
      <c r="AU34" s="40"/>
      <c r="AV34" s="36"/>
    </row>
    <row r="35" spans="1:48">
      <c r="A35" s="36"/>
      <c r="B35" s="60">
        <v>32</v>
      </c>
      <c r="C35" s="60">
        <v>6</v>
      </c>
      <c r="D35" s="44">
        <f t="shared" si="0"/>
        <v>0.06</v>
      </c>
      <c r="E35" s="45">
        <f t="shared" si="2"/>
        <v>0.32</v>
      </c>
      <c r="F35" s="48">
        <f t="shared" si="3"/>
        <v>0.74000000000000021</v>
      </c>
      <c r="G35" s="47" t="s">
        <v>25</v>
      </c>
      <c r="H35" s="36">
        <f t="shared" si="1"/>
        <v>32</v>
      </c>
      <c r="I35" s="36" t="s">
        <v>26</v>
      </c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AA35" s="36"/>
      <c r="AB35" s="62"/>
      <c r="AC35" s="36">
        <v>4</v>
      </c>
      <c r="AD35" s="36"/>
      <c r="AE35" s="36"/>
      <c r="AF35" s="36"/>
      <c r="AG35" s="36"/>
      <c r="AH35" s="36"/>
      <c r="AI35" s="3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40"/>
      <c r="AV35" s="36"/>
    </row>
    <row r="36" spans="1:48" s="17" customFormat="1" ht="133" customHeight="1">
      <c r="A36" s="43"/>
      <c r="B36" s="23">
        <v>33</v>
      </c>
      <c r="C36" s="23">
        <v>12</v>
      </c>
      <c r="D36" s="22">
        <f t="shared" si="0"/>
        <v>0.12</v>
      </c>
      <c r="E36" s="21">
        <f t="shared" si="2"/>
        <v>0.44</v>
      </c>
      <c r="F36" s="20">
        <f t="shared" si="3"/>
        <v>0.68000000000000016</v>
      </c>
      <c r="G36" s="19" t="s">
        <v>25</v>
      </c>
      <c r="H36" s="18">
        <f t="shared" si="1"/>
        <v>33</v>
      </c>
      <c r="I36" s="18" t="s">
        <v>26</v>
      </c>
      <c r="J36" s="18"/>
      <c r="K36" s="18"/>
      <c r="L36" s="18"/>
      <c r="M36" s="18"/>
      <c r="N36" s="18"/>
      <c r="O36" s="18"/>
      <c r="P36" s="18"/>
      <c r="Q36" s="18"/>
      <c r="R36" s="66" t="s">
        <v>27</v>
      </c>
      <c r="S36" s="66"/>
      <c r="T36" s="66"/>
      <c r="U36" s="66"/>
      <c r="V36" s="66"/>
      <c r="W36" s="66"/>
      <c r="X36" s="43"/>
      <c r="AA36" s="43"/>
      <c r="AB36" s="62"/>
      <c r="AC36" s="36">
        <v>3</v>
      </c>
      <c r="AD36" s="36"/>
      <c r="AE36" s="36"/>
      <c r="AF36" s="36"/>
      <c r="AG36" s="36"/>
      <c r="AH36" s="36"/>
      <c r="AI36" s="3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5"/>
      <c r="AV36" s="43"/>
    </row>
    <row r="37" spans="1:48" s="14" customFormat="1">
      <c r="A37" s="42"/>
      <c r="B37" s="49">
        <v>34</v>
      </c>
      <c r="C37" s="50">
        <v>11</v>
      </c>
      <c r="D37" s="51">
        <f t="shared" si="0"/>
        <v>0.11</v>
      </c>
      <c r="E37" s="52">
        <f t="shared" si="2"/>
        <v>0.55000000000000004</v>
      </c>
      <c r="F37" s="53">
        <f t="shared" si="3"/>
        <v>0.56000000000000028</v>
      </c>
      <c r="G37" s="54" t="s">
        <v>25</v>
      </c>
      <c r="H37" s="55">
        <f t="shared" si="1"/>
        <v>34</v>
      </c>
      <c r="I37" s="55" t="s">
        <v>26</v>
      </c>
      <c r="J37" s="55"/>
      <c r="K37" s="55"/>
      <c r="L37" s="55"/>
      <c r="M37" s="55"/>
      <c r="N37" s="55"/>
      <c r="O37" s="55"/>
      <c r="P37" s="55"/>
      <c r="Q37" s="42"/>
      <c r="R37" s="42"/>
      <c r="S37" s="42"/>
      <c r="T37" s="42"/>
      <c r="U37" s="42"/>
      <c r="V37" s="42"/>
      <c r="W37" s="42"/>
      <c r="X37" s="42"/>
      <c r="AA37" s="42"/>
      <c r="AB37" s="62"/>
      <c r="AC37" s="36">
        <v>2</v>
      </c>
      <c r="AD37" s="36"/>
      <c r="AE37" s="36"/>
      <c r="AF37" s="36"/>
      <c r="AG37" s="16"/>
      <c r="AH37" s="3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5"/>
      <c r="AV37" s="42"/>
    </row>
    <row r="38" spans="1:48">
      <c r="A38" s="36"/>
      <c r="B38" s="60">
        <v>35</v>
      </c>
      <c r="C38" s="60">
        <v>10</v>
      </c>
      <c r="D38" s="44">
        <f t="shared" si="0"/>
        <v>0.1</v>
      </c>
      <c r="E38" s="45">
        <f t="shared" si="2"/>
        <v>0.65</v>
      </c>
      <c r="F38" s="48">
        <f t="shared" si="3"/>
        <v>0.45000000000000018</v>
      </c>
      <c r="G38" s="47" t="s">
        <v>25</v>
      </c>
      <c r="H38" s="36">
        <f t="shared" si="1"/>
        <v>35</v>
      </c>
      <c r="I38" s="36" t="s">
        <v>26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AA38" s="36"/>
      <c r="AB38" s="62"/>
      <c r="AC38" s="36">
        <v>1</v>
      </c>
      <c r="AD38" s="36"/>
      <c r="AE38" s="16"/>
      <c r="AF38" s="3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5"/>
      <c r="AV38" s="36"/>
    </row>
    <row r="39" spans="1:48">
      <c r="A39" s="36"/>
      <c r="B39" s="60">
        <v>36</v>
      </c>
      <c r="C39" s="60">
        <v>9</v>
      </c>
      <c r="D39" s="44">
        <f t="shared" si="0"/>
        <v>0.09</v>
      </c>
      <c r="E39" s="45">
        <f t="shared" si="2"/>
        <v>0.74</v>
      </c>
      <c r="F39" s="48">
        <f t="shared" si="3"/>
        <v>0.3500000000000002</v>
      </c>
      <c r="G39" s="47" t="s">
        <v>25</v>
      </c>
      <c r="H39" s="36">
        <f t="shared" si="1"/>
        <v>36</v>
      </c>
      <c r="I39" s="36" t="s">
        <v>26</v>
      </c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AA39" s="36"/>
      <c r="AB39" s="62"/>
      <c r="AC39" s="36">
        <v>0</v>
      </c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5"/>
      <c r="AV39" s="36"/>
    </row>
    <row r="40" spans="1:48" ht="16" thickBot="1">
      <c r="A40" s="36"/>
      <c r="B40" s="60">
        <v>37</v>
      </c>
      <c r="C40" s="60">
        <v>7</v>
      </c>
      <c r="D40" s="44">
        <f t="shared" si="0"/>
        <v>7.0000000000000007E-2</v>
      </c>
      <c r="E40" s="45">
        <f t="shared" si="2"/>
        <v>0.81</v>
      </c>
      <c r="F40" s="48">
        <f t="shared" si="3"/>
        <v>0.26000000000000023</v>
      </c>
      <c r="G40" s="47" t="s">
        <v>25</v>
      </c>
      <c r="H40" s="36">
        <f t="shared" si="1"/>
        <v>37</v>
      </c>
      <c r="I40" s="36" t="s">
        <v>26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AA40" s="36"/>
      <c r="AB40" s="37"/>
      <c r="AC40" s="38"/>
      <c r="AD40" s="38">
        <v>24</v>
      </c>
      <c r="AE40" s="38">
        <v>25</v>
      </c>
      <c r="AF40" s="38">
        <v>26</v>
      </c>
      <c r="AG40" s="38">
        <v>27</v>
      </c>
      <c r="AH40" s="38">
        <v>28</v>
      </c>
      <c r="AI40" s="38">
        <v>29</v>
      </c>
      <c r="AJ40" s="38">
        <v>30</v>
      </c>
      <c r="AK40" s="38">
        <v>31</v>
      </c>
      <c r="AL40" s="38">
        <v>32</v>
      </c>
      <c r="AM40" s="38">
        <v>33</v>
      </c>
      <c r="AN40" s="38">
        <v>34</v>
      </c>
      <c r="AO40" s="38">
        <v>35</v>
      </c>
      <c r="AP40" s="38">
        <v>36</v>
      </c>
      <c r="AQ40" s="38">
        <v>37</v>
      </c>
      <c r="AR40" s="38">
        <v>38</v>
      </c>
      <c r="AS40" s="38">
        <v>39</v>
      </c>
      <c r="AT40" s="38">
        <v>40</v>
      </c>
      <c r="AU40" s="41">
        <v>41</v>
      </c>
      <c r="AV40" s="36"/>
    </row>
    <row r="41" spans="1:48">
      <c r="A41" s="36"/>
      <c r="B41" s="60">
        <v>38</v>
      </c>
      <c r="C41" s="60">
        <v>5</v>
      </c>
      <c r="D41" s="44">
        <f t="shared" si="0"/>
        <v>0.05</v>
      </c>
      <c r="E41" s="45">
        <f t="shared" si="2"/>
        <v>0.8600000000000001</v>
      </c>
      <c r="F41" s="48">
        <f t="shared" si="3"/>
        <v>0.19000000000000017</v>
      </c>
      <c r="G41" s="47" t="s">
        <v>25</v>
      </c>
      <c r="H41" s="36">
        <f t="shared" si="1"/>
        <v>38</v>
      </c>
      <c r="I41" s="36" t="s">
        <v>26</v>
      </c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AA41" s="36"/>
      <c r="AB41" s="36"/>
      <c r="AC41" s="36"/>
      <c r="AD41" s="63" t="s">
        <v>28</v>
      </c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36"/>
    </row>
    <row r="42" spans="1:48">
      <c r="A42" s="36"/>
      <c r="B42" s="60">
        <v>39</v>
      </c>
      <c r="C42" s="60">
        <v>5</v>
      </c>
      <c r="D42" s="44">
        <f t="shared" si="0"/>
        <v>0.05</v>
      </c>
      <c r="E42" s="45">
        <f t="shared" si="2"/>
        <v>0.91000000000000014</v>
      </c>
      <c r="F42" s="48">
        <f t="shared" si="3"/>
        <v>0.14000000000000012</v>
      </c>
      <c r="G42" s="47" t="s">
        <v>25</v>
      </c>
      <c r="H42" s="36">
        <f t="shared" si="1"/>
        <v>39</v>
      </c>
      <c r="I42" s="36" t="s">
        <v>26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48">
      <c r="A43" s="36"/>
      <c r="B43" s="60">
        <v>40</v>
      </c>
      <c r="C43" s="60">
        <v>5</v>
      </c>
      <c r="D43" s="44">
        <f t="shared" si="0"/>
        <v>0.05</v>
      </c>
      <c r="E43" s="45">
        <f t="shared" si="2"/>
        <v>0.96000000000000019</v>
      </c>
      <c r="F43" s="48">
        <f t="shared" si="3"/>
        <v>9.000000000000008E-2</v>
      </c>
      <c r="G43" s="47" t="s">
        <v>25</v>
      </c>
      <c r="H43" s="36">
        <f t="shared" si="1"/>
        <v>40</v>
      </c>
      <c r="I43" s="36" t="s">
        <v>26</v>
      </c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48">
      <c r="A44" s="36"/>
      <c r="B44" s="60">
        <v>41</v>
      </c>
      <c r="C44" s="60">
        <v>4</v>
      </c>
      <c r="D44" s="44">
        <f t="shared" si="0"/>
        <v>0.04</v>
      </c>
      <c r="E44" s="45">
        <f t="shared" si="2"/>
        <v>1.0000000000000002</v>
      </c>
      <c r="F44" s="48">
        <f t="shared" si="3"/>
        <v>4.0000000000000036E-2</v>
      </c>
      <c r="G44" s="47" t="s">
        <v>25</v>
      </c>
      <c r="H44" s="36">
        <f t="shared" si="1"/>
        <v>41</v>
      </c>
      <c r="I44" s="36" t="s">
        <v>26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48" s="14" customFormat="1">
      <c r="A45" s="42"/>
      <c r="B45" s="42" t="s">
        <v>29</v>
      </c>
      <c r="C45" s="56">
        <f>SUM(C27:C44)</f>
        <v>100</v>
      </c>
      <c r="D45" s="57">
        <f t="shared" si="0"/>
        <v>1</v>
      </c>
      <c r="E45" s="58"/>
      <c r="F45" s="58">
        <f t="shared" si="3"/>
        <v>0</v>
      </c>
      <c r="G45" s="47" t="s">
        <v>25</v>
      </c>
      <c r="H45" s="36">
        <v>0</v>
      </c>
      <c r="I45" s="36" t="s">
        <v>26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1:48">
      <c r="A46" s="36"/>
      <c r="B46" s="36"/>
      <c r="C46" s="36"/>
      <c r="D46" s="36"/>
      <c r="E46" s="48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48">
      <c r="A47" s="36"/>
      <c r="B47" t="s">
        <v>30</v>
      </c>
    </row>
    <row r="48" spans="1:48">
      <c r="B48" t="s">
        <v>31</v>
      </c>
    </row>
    <row r="50" spans="2:21">
      <c r="B50" t="s">
        <v>32</v>
      </c>
    </row>
    <row r="51" spans="2:21" s="10" customFormat="1">
      <c r="B51" s="13" t="s">
        <v>33</v>
      </c>
      <c r="E51" s="12"/>
    </row>
    <row r="52" spans="2:21">
      <c r="B52" s="11" t="s">
        <v>34</v>
      </c>
    </row>
    <row r="54" spans="2:21">
      <c r="B54" t="s">
        <v>35</v>
      </c>
    </row>
    <row r="55" spans="2:21" s="10" customFormat="1">
      <c r="B55" s="67" t="s">
        <v>36</v>
      </c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2:21" s="10" customFormat="1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2:21">
      <c r="B57" s="68" t="s">
        <v>37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2:21">
      <c r="B59" s="9"/>
    </row>
    <row r="60" spans="2:21">
      <c r="B60" s="8" t="s">
        <v>38</v>
      </c>
    </row>
    <row r="61" spans="2:21">
      <c r="B61" s="4" t="s">
        <v>39</v>
      </c>
      <c r="E61" s="7"/>
    </row>
    <row r="62" spans="2:21">
      <c r="B62" s="6" t="s">
        <v>40</v>
      </c>
    </row>
    <row r="63" spans="2:21" ht="30" customHeight="1">
      <c r="B63" s="69" t="s">
        <v>41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2:21" s="4" customFormat="1">
      <c r="B64" s="4" t="s">
        <v>42</v>
      </c>
      <c r="E64" s="5"/>
    </row>
    <row r="65" spans="2:21">
      <c r="B65" s="3" t="s">
        <v>43</v>
      </c>
    </row>
    <row r="66" spans="2:21">
      <c r="B66" t="s">
        <v>44</v>
      </c>
    </row>
    <row r="67" spans="2:21">
      <c r="B67" t="s">
        <v>45</v>
      </c>
    </row>
    <row r="68" spans="2:21">
      <c r="B68" s="61" t="s">
        <v>46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2:21"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2:21">
      <c r="B70" s="2" t="s">
        <v>47</v>
      </c>
    </row>
    <row r="71" spans="2:21">
      <c r="B71" s="2" t="s">
        <v>48</v>
      </c>
    </row>
  </sheetData>
  <mergeCells count="9">
    <mergeCell ref="B68:U69"/>
    <mergeCell ref="AB25:AB39"/>
    <mergeCell ref="AD41:AU41"/>
    <mergeCell ref="D12:V13"/>
    <mergeCell ref="B22:U23"/>
    <mergeCell ref="R36:W36"/>
    <mergeCell ref="B55:N56"/>
    <mergeCell ref="B57:N58"/>
    <mergeCell ref="B63:U6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ej. decision vend. precio sup.</vt:lpstr>
    </vt:vector>
  </TitlesOfParts>
  <Manager/>
  <Company>Marketing Surfers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lópez-chicheri</dc:creator>
  <cp:keywords/>
  <dc:description/>
  <cp:lastModifiedBy>Anna Zanapa</cp:lastModifiedBy>
  <cp:revision/>
  <dcterms:created xsi:type="dcterms:W3CDTF">2015-06-26T06:27:44Z</dcterms:created>
  <dcterms:modified xsi:type="dcterms:W3CDTF">2021-09-13T12:39:57Z</dcterms:modified>
  <cp:category/>
  <cp:contentStatus/>
</cp:coreProperties>
</file>